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16" windowWidth="11810" windowHeight="6530" activeTab="0"/>
  </bookViews>
  <sheets>
    <sheet name="Доходы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Titles" localSheetId="0">'Доходы'!$7:$7</definedName>
  </definedNames>
  <calcPr fullCalcOnLoad="1"/>
</workbook>
</file>

<file path=xl/sharedStrings.xml><?xml version="1.0" encoding="utf-8"?>
<sst xmlns="http://schemas.openxmlformats.org/spreadsheetml/2006/main" count="175" uniqueCount="163">
  <si>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</si>
  <si>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</si>
  <si>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</si>
  <si>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</si>
  <si>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</si>
  <si>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</si>
  <si>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</si>
  <si>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</si>
  <si>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</si>
  <si>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</si>
  <si>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000 2020299900 0000 151</t>
  </si>
  <si>
    <t xml:space="preserve">  Прочие субсидии бюджетам муниципальных районов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</si>
  <si>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</si>
  <si>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</si>
  <si>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</si>
  <si>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</si>
  <si>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</si>
  <si>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</si>
  <si>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</si>
  <si>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</si>
  <si>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 xml:space="preserve"> 000 2020309800 0000 151</t>
  </si>
  <si>
    <t xml:space="preserve">  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</si>
  <si>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 xml:space="preserve">  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</si>
  <si>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000 2020309900 0000 151</t>
  </si>
  <si>
    <t xml:space="preserve">  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</si>
  <si>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000 2020310700 0000 151</t>
  </si>
  <si>
    <t xml:space="preserve">  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</si>
  <si>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 xml:space="preserve"> 000 2020310800 0000 151</t>
  </si>
  <si>
    <t xml:space="preserve">  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</si>
  <si>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 xml:space="preserve"> 000 2020311200 0000 151</t>
  </si>
  <si>
    <t xml:space="preserve">  Субвенции бюджетам муниципальных районов на возмещение части процентной ставки по инвестиционным кредитам на строительство и реконструкцию объектов мясного скотоводства</t>
  </si>
  <si>
    <t xml:space="preserve"> 000 2020311205 0000 151</t>
  </si>
  <si>
    <t xml:space="preserve"> 000 2020311500 0000 151</t>
  </si>
  <si>
    <t xml:space="preserve">  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</si>
  <si>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 Иные межбюджетные трансферты</t>
  </si>
  <si>
    <t xml:space="preserve"> 000 2020400000 0000 151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</si>
  <si>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</si>
  <si>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</si>
  <si>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</si>
  <si>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</si>
  <si>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</si>
  <si>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</si>
  <si>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</si>
  <si>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</si>
  <si>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000 2070000000 0000 180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</si>
  <si>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</si>
  <si>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</si>
  <si>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</si>
  <si>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</si>
  <si>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000 2180000000 0000 151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</si>
  <si>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</si>
  <si>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</si>
  <si>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</si>
  <si>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</si>
  <si>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НАЛОГОВЫЕ И НЕНАЛОГОВЫЕ ДОХОДЫ</t>
  </si>
  <si>
    <t xml:space="preserve"> 000 1000000000 0000 000</t>
  </si>
  <si>
    <t>Наименование дохода</t>
  </si>
  <si>
    <t>Код бюджетной классификации</t>
  </si>
  <si>
    <t>ВСЕГО ДОХОДОВ</t>
  </si>
  <si>
    <t xml:space="preserve">      Дотации бюджетам на поддержку мер по обеспечению сбалансированности бюджетов</t>
  </si>
  <si>
    <t xml:space="preserve">    Дотации бюджетам муниципальных районов на поддержку мер по обеспечению сбалансированности бюджетов</t>
  </si>
  <si>
    <t xml:space="preserve"> 000 2020100300 0000 151</t>
  </si>
  <si>
    <t>000 2040000000 0000 180</t>
  </si>
  <si>
    <t>000 2040000005 0000 180</t>
  </si>
  <si>
    <t xml:space="preserve">   ПРОЧИЕ БЕЗВОЗМЕЗДНЫЕ ПОСТУПЛЕНИЯ</t>
  </si>
  <si>
    <t xml:space="preserve">             БЕЗВОЗМЕЗДНЫЕ ПОСТУПЛЕНИЯ ОТ НЕГОСУДАРСТВЕННЫХ ОРГАНИЗАЦИЙ</t>
  </si>
  <si>
    <t xml:space="preserve">             Безвозмездные поступления  от негосударственных организаций в бюджеты муниципальных районов</t>
  </si>
  <si>
    <t xml:space="preserve">               Прочие безвозмездные поступления от негосударственных организаций в бюджеты муниципальных районов</t>
  </si>
  <si>
    <t xml:space="preserve">  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</si>
  <si>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 xml:space="preserve">    Прочие безвозмездные поступления в бюджеты муниципальных районов</t>
  </si>
  <si>
    <t>Субсидии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</si>
  <si>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000 2020221600 0000 151</t>
  </si>
  <si>
    <t>Субвенции 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</si>
  <si>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Прочие субвенции </t>
  </si>
  <si>
    <t>Прочие субвенции бюджетам муниципальных районов</t>
  </si>
  <si>
    <t xml:space="preserve"> 000 2020311900 0000 151</t>
  </si>
  <si>
    <t xml:space="preserve"> 000 2020399900 0000 151</t>
  </si>
  <si>
    <t>Приложение № 1</t>
  </si>
  <si>
    <t>к отчету об исполнении</t>
  </si>
  <si>
    <t>районного бюджета</t>
  </si>
  <si>
    <t>Процент испол-нения (%)</t>
  </si>
  <si>
    <t>Сумма 
(тыс. руб.)</t>
  </si>
  <si>
    <t>Факт                          (тыс. руб.)</t>
  </si>
  <si>
    <t xml:space="preserve">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</si>
  <si>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</si>
  <si>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   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</si>
  <si>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 xml:space="preserve"> 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</si>
  <si>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    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</si>
  <si>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000 2020405300 0000 151</t>
  </si>
  <si>
    <t xml:space="preserve"> 000 2020405200 0000 151</t>
  </si>
  <si>
    <t xml:space="preserve"> 912 2020100105 0000 151</t>
  </si>
  <si>
    <t xml:space="preserve"> 912 2020100305 0000 151</t>
  </si>
  <si>
    <t xml:space="preserve"> 936 2020221605 0000 151</t>
  </si>
  <si>
    <t xml:space="preserve"> 903 2020299905 0000 151</t>
  </si>
  <si>
    <t xml:space="preserve"> 936 2020299905 0000 151</t>
  </si>
  <si>
    <t xml:space="preserve"> 943 2020299905 0000 151</t>
  </si>
  <si>
    <t xml:space="preserve"> 9122020301505 0000 151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</si>
  <si>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</si>
  <si>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 xml:space="preserve"> 000 2020300700 0000 151</t>
  </si>
  <si>
    <t xml:space="preserve"> 936 2020300705 0000 151</t>
  </si>
  <si>
    <t>903 2020302405 0000 151</t>
  </si>
  <si>
    <t>912 2020302405 0000 151</t>
  </si>
  <si>
    <t>936 2020302405 0000 151</t>
  </si>
  <si>
    <t xml:space="preserve"> 936 2020311905 0000 151</t>
  </si>
  <si>
    <t xml:space="preserve"> 936 2020401405 0000 151</t>
  </si>
  <si>
    <t xml:space="preserve"> 936 2020402505 0000 151</t>
  </si>
  <si>
    <t xml:space="preserve"> 903 2070503005 0000 180</t>
  </si>
  <si>
    <t xml:space="preserve"> 936 2180501005 0000 151</t>
  </si>
  <si>
    <t xml:space="preserve"> 903 2020399905 0000 151</t>
  </si>
  <si>
    <t>903 2020302705 0000 151</t>
  </si>
  <si>
    <t>903 2020302905 0000 151</t>
  </si>
  <si>
    <t xml:space="preserve">   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</si>
  <si>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   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</si>
  <si>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</si>
  <si>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</si>
  <si>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000 2020302700 0000 151</t>
  </si>
  <si>
    <t xml:space="preserve"> 936 2020499905 0000 151</t>
  </si>
  <si>
    <t xml:space="preserve"> 936 2070501005 0000 180</t>
  </si>
  <si>
    <t xml:space="preserve"> 936 2020405205 0000 151</t>
  </si>
  <si>
    <t xml:space="preserve"> 936 2020405305 0000 151</t>
  </si>
  <si>
    <t xml:space="preserve"> 912 2020499905 0000 151</t>
  </si>
  <si>
    <t xml:space="preserve"> 936 2020310705 0000 151</t>
  </si>
  <si>
    <t xml:space="preserve"> 936 2020310805 0000 151</t>
  </si>
  <si>
    <t xml:space="preserve"> 936 2020309905 0000 151</t>
  </si>
  <si>
    <t xml:space="preserve"> 936 020309805 0000 151</t>
  </si>
  <si>
    <t xml:space="preserve"> 936 2020311505 0000 151</t>
  </si>
  <si>
    <t xml:space="preserve"> 9362020399905 0000 151</t>
  </si>
  <si>
    <t xml:space="preserve"> 000 2180501005 0000 151</t>
  </si>
  <si>
    <t xml:space="preserve"> 912 2180501005 0000 151</t>
  </si>
  <si>
    <t xml:space="preserve"> 912 2190500005 0000 151</t>
  </si>
  <si>
    <t xml:space="preserve"> 936 2190500005 0000 151</t>
  </si>
  <si>
    <t xml:space="preserve"> 000 2020300200 0000 151</t>
  </si>
  <si>
    <t xml:space="preserve"> 936 2020300205 0000 151</t>
  </si>
  <si>
    <t>Субвенции бюджетам на осуществление полномочий по подготовке проведения статистических переписей</t>
  </si>
  <si>
    <t xml:space="preserve">  Субвенции бюджетам муниципальных районов на осуществление полномочий по подготовке проведения статистических переписей</t>
  </si>
  <si>
    <t xml:space="preserve">   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</si>
  <si>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</si>
  <si>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 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</si>
  <si>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</si>
  <si>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</si>
  <si>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</si>
  <si>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субсидии</t>
  </si>
  <si>
    <t>Дотации на выравнивание бюджетной обеспеченности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</si>
  <si>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</si>
  <si>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</si>
  <si>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</si>
  <si>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образований на возмещение части процентной ставки по инвестиционным кредитам на строительство и реконструкцию объектов мясного скотоводства</t>
  </si>
  <si>
    <t>Субвенции бюджетам на проведение Всероссийской сельскохозяйственной переписи в 2016 году</t>
  </si>
  <si>
    <t xml:space="preserve"> Субвенции бюджетам муниципальных районов на проведение Всероссийской сельскохозяйственной переписи в 2016 году</t>
  </si>
  <si>
    <t xml:space="preserve"> 000 2020312100 0000 151</t>
  </si>
  <si>
    <t xml:space="preserve"> 936 2020312105 0000 151</t>
  </si>
  <si>
    <t xml:space="preserve">936 2040509905 0000 180 </t>
  </si>
  <si>
    <t>0,0</t>
  </si>
  <si>
    <t>15000,00</t>
  </si>
  <si>
    <t>за 9 месяцев  2016года</t>
  </si>
  <si>
    <t>Объем поступления доходов районного бюджета за 9 месяцев 2016 года</t>
  </si>
  <si>
    <t>1961,56</t>
  </si>
  <si>
    <t>61,41</t>
  </si>
  <si>
    <t>16138</t>
  </si>
  <si>
    <t>100</t>
  </si>
  <si>
    <t>200</t>
  </si>
  <si>
    <t>455,01</t>
  </si>
  <si>
    <t>0,00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</si>
</sst>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0.0000"/>
    <numFmt numFmtId="182" formatCode="0.000"/>
    <numFmt numFmtId="183" formatCode="#,##0.0"/>
    <numFmt numFmtId="184" formatCode="#,##0.000"/>
    <numFmt numFmtId="185" formatCode="0.0"/>
    <numFmt numFmtId="186" formatCode="#,##0.0000"/>
    <numFmt numFmtId="187" formatCode="#,##0.00000"/>
    <numFmt numFmtId="188" formatCode="0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6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7" fillId="0" borderId="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83" fontId="45" fillId="0" borderId="10" xfId="0" applyNumberFormat="1" applyFont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shrinkToFit="1"/>
    </xf>
    <xf numFmtId="4" fontId="8" fillId="0" borderId="13" xfId="0" applyNumberFormat="1" applyFont="1" applyFill="1" applyBorder="1" applyAlignment="1">
      <alignment horizontal="right" shrinkToFit="1"/>
    </xf>
    <xf numFmtId="4" fontId="7" fillId="0" borderId="1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justify" vertical="distributed" wrapText="1"/>
    </xf>
    <xf numFmtId="4" fontId="8" fillId="0" borderId="10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/>
    </xf>
    <xf numFmtId="0" fontId="7" fillId="0" borderId="12" xfId="0" applyNumberFormat="1" applyFont="1" applyFill="1" applyBorder="1" applyAlignment="1">
      <alignment horizontal="justify" vertical="distributed" wrapText="1"/>
    </xf>
    <xf numFmtId="49" fontId="7" fillId="0" borderId="10" xfId="0" applyNumberFormat="1" applyFont="1" applyFill="1" applyBorder="1" applyAlignment="1">
      <alignment horizontal="center" shrinkToFit="1"/>
    </xf>
    <xf numFmtId="4" fontId="7" fillId="0" borderId="10" xfId="0" applyNumberFormat="1" applyFont="1" applyFill="1" applyBorder="1" applyAlignment="1">
      <alignment horizontal="right" shrinkToFit="1"/>
    </xf>
    <xf numFmtId="49" fontId="7" fillId="0" borderId="10" xfId="0" applyNumberFormat="1" applyFont="1" applyFill="1" applyBorder="1" applyAlignment="1">
      <alignment horizontal="right" shrinkToFi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7" fillId="33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right" shrinkToFit="1"/>
    </xf>
    <xf numFmtId="49" fontId="7" fillId="33" borderId="14" xfId="0" applyNumberFormat="1" applyFont="1" applyFill="1" applyBorder="1" applyAlignment="1">
      <alignment horizontal="right" shrinkToFit="1"/>
    </xf>
    <xf numFmtId="0" fontId="7" fillId="0" borderId="15" xfId="0" applyNumberFormat="1" applyFont="1" applyFill="1" applyBorder="1" applyAlignment="1">
      <alignment horizontal="justify" vertical="distributed" wrapText="1"/>
    </xf>
    <xf numFmtId="49" fontId="7" fillId="0" borderId="16" xfId="0" applyNumberFormat="1" applyFont="1" applyFill="1" applyBorder="1" applyAlignment="1">
      <alignment horizontal="center" shrinkToFit="1"/>
    </xf>
    <xf numFmtId="4" fontId="7" fillId="0" borderId="16" xfId="0" applyNumberFormat="1" applyFont="1" applyFill="1" applyBorder="1" applyAlignment="1">
      <alignment horizontal="right" shrinkToFit="1"/>
    </xf>
    <xf numFmtId="0" fontId="8" fillId="0" borderId="10" xfId="0" applyNumberFormat="1" applyFont="1" applyFill="1" applyBorder="1" applyAlignment="1">
      <alignment horizontal="justify" vertical="distributed" wrapText="1"/>
    </xf>
    <xf numFmtId="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183" fontId="7" fillId="0" borderId="0" xfId="0" applyNumberFormat="1" applyFont="1" applyFill="1" applyAlignment="1">
      <alignment/>
    </xf>
    <xf numFmtId="0" fontId="9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84"/>
  <sheetViews>
    <sheetView showGridLines="0" showZeros="0" tabSelected="1" view="pageBreakPreview" zoomScaleSheetLayoutView="100" zoomScalePageLayoutView="0" workbookViewId="0" topLeftCell="A82">
      <selection activeCell="E24" sqref="E24:E25"/>
    </sheetView>
  </sheetViews>
  <sheetFormatPr defaultColWidth="9.125" defaultRowHeight="12.75"/>
  <cols>
    <col min="1" max="1" width="49.125" style="1" customWidth="1"/>
    <col min="2" max="2" width="23.50390625" style="2" customWidth="1"/>
    <col min="3" max="3" width="13.50390625" style="35" customWidth="1"/>
    <col min="4" max="4" width="12.875" style="35" customWidth="1"/>
    <col min="5" max="5" width="9.125" style="36" customWidth="1"/>
    <col min="6" max="16384" width="9.125" style="3" customWidth="1"/>
  </cols>
  <sheetData>
    <row r="1" spans="3:5" ht="15">
      <c r="C1" s="40" t="s">
        <v>77</v>
      </c>
      <c r="D1" s="40"/>
      <c r="E1" s="40"/>
    </row>
    <row r="2" spans="3:5" ht="15">
      <c r="C2" s="41" t="s">
        <v>78</v>
      </c>
      <c r="D2" s="41"/>
      <c r="E2" s="41"/>
    </row>
    <row r="3" spans="3:5" ht="15">
      <c r="C3" s="41" t="s">
        <v>79</v>
      </c>
      <c r="D3" s="41"/>
      <c r="E3" s="41"/>
    </row>
    <row r="4" spans="1:5" ht="15">
      <c r="A4" s="4"/>
      <c r="C4" s="41" t="s">
        <v>154</v>
      </c>
      <c r="D4" s="41"/>
      <c r="E4" s="41"/>
    </row>
    <row r="5" spans="1:5" ht="21" customHeight="1">
      <c r="A5" s="39" t="s">
        <v>155</v>
      </c>
      <c r="B5" s="39"/>
      <c r="C5" s="39"/>
      <c r="D5" s="39"/>
      <c r="E5" s="39"/>
    </row>
    <row r="6" spans="1:5" ht="61.5">
      <c r="A6" s="5" t="s">
        <v>56</v>
      </c>
      <c r="B6" s="5" t="s">
        <v>57</v>
      </c>
      <c r="C6" s="6" t="s">
        <v>81</v>
      </c>
      <c r="D6" s="7" t="s">
        <v>82</v>
      </c>
      <c r="E6" s="7" t="s">
        <v>80</v>
      </c>
    </row>
    <row r="7" spans="1:5" ht="15">
      <c r="A7" s="8">
        <v>1</v>
      </c>
      <c r="B7" s="9">
        <v>3</v>
      </c>
      <c r="C7" s="10">
        <v>3</v>
      </c>
      <c r="D7" s="10">
        <v>4</v>
      </c>
      <c r="E7" s="11">
        <v>5</v>
      </c>
    </row>
    <row r="8" spans="1:5" ht="15">
      <c r="A8" s="12" t="s">
        <v>54</v>
      </c>
      <c r="B8" s="13" t="s">
        <v>55</v>
      </c>
      <c r="C8" s="14">
        <v>56648.35</v>
      </c>
      <c r="D8" s="14">
        <v>47067.22</v>
      </c>
      <c r="E8" s="15">
        <f aca="true" t="shared" si="0" ref="E8:E71">D8/C8*100</f>
        <v>83.08665653986392</v>
      </c>
    </row>
    <row r="9" spans="1:5" s="18" customFormat="1" ht="15">
      <c r="A9" s="16" t="s">
        <v>0</v>
      </c>
      <c r="B9" s="13" t="s">
        <v>1</v>
      </c>
      <c r="C9" s="17">
        <f>C10+C69+C72+C76+C81</f>
        <v>274921.12</v>
      </c>
      <c r="D9" s="17">
        <f>D10+D69+D72+D76+D81</f>
        <v>199174.41</v>
      </c>
      <c r="E9" s="15">
        <f t="shared" si="0"/>
        <v>72.44783885646908</v>
      </c>
    </row>
    <row r="10" spans="1:5" s="18" customFormat="1" ht="45">
      <c r="A10" s="16" t="s">
        <v>2</v>
      </c>
      <c r="B10" s="13" t="s">
        <v>3</v>
      </c>
      <c r="C10" s="17">
        <f>C11+C16+C23+C57</f>
        <v>274617.4</v>
      </c>
      <c r="D10" s="17">
        <f>D11+D16+D23+D57</f>
        <v>198846.13</v>
      </c>
      <c r="E10" s="15">
        <f t="shared" si="0"/>
        <v>72.40842350120568</v>
      </c>
    </row>
    <row r="11" spans="1:5" s="18" customFormat="1" ht="30">
      <c r="A11" s="16" t="s">
        <v>4</v>
      </c>
      <c r="B11" s="13" t="s">
        <v>5</v>
      </c>
      <c r="C11" s="17">
        <f>C12+C14</f>
        <v>59638</v>
      </c>
      <c r="D11" s="17">
        <f>D12+D14</f>
        <v>48478.49</v>
      </c>
      <c r="E11" s="15">
        <f t="shared" si="0"/>
        <v>81.28792045340218</v>
      </c>
    </row>
    <row r="12" spans="1:5" ht="30.75">
      <c r="A12" s="19" t="s">
        <v>142</v>
      </c>
      <c r="B12" s="20" t="s">
        <v>6</v>
      </c>
      <c r="C12" s="21">
        <f>C13</f>
        <v>44638</v>
      </c>
      <c r="D12" s="21">
        <f>D13</f>
        <v>33478.49</v>
      </c>
      <c r="E12" s="15">
        <f t="shared" si="0"/>
        <v>74.9999775975626</v>
      </c>
    </row>
    <row r="13" spans="1:5" ht="30.75">
      <c r="A13" s="19" t="s">
        <v>7</v>
      </c>
      <c r="B13" s="20" t="s">
        <v>90</v>
      </c>
      <c r="C13" s="21">
        <v>44638</v>
      </c>
      <c r="D13" s="21">
        <v>33478.49</v>
      </c>
      <c r="E13" s="15">
        <f t="shared" si="0"/>
        <v>74.9999775975626</v>
      </c>
    </row>
    <row r="14" spans="1:5" ht="30.75">
      <c r="A14" s="19" t="s">
        <v>59</v>
      </c>
      <c r="B14" s="20" t="s">
        <v>61</v>
      </c>
      <c r="C14" s="21">
        <f>C15</f>
        <v>15000</v>
      </c>
      <c r="D14" s="22" t="str">
        <f>D15</f>
        <v>15000,00</v>
      </c>
      <c r="E14" s="15">
        <f t="shared" si="0"/>
        <v>100</v>
      </c>
    </row>
    <row r="15" spans="1:5" ht="46.5">
      <c r="A15" s="19" t="s">
        <v>60</v>
      </c>
      <c r="B15" s="20" t="s">
        <v>91</v>
      </c>
      <c r="C15" s="21">
        <v>15000</v>
      </c>
      <c r="D15" s="22" t="s">
        <v>153</v>
      </c>
      <c r="E15" s="15">
        <f t="shared" si="0"/>
        <v>100</v>
      </c>
    </row>
    <row r="16" spans="1:5" s="18" customFormat="1" ht="45">
      <c r="A16" s="16" t="s">
        <v>8</v>
      </c>
      <c r="B16" s="13" t="s">
        <v>9</v>
      </c>
      <c r="C16" s="17">
        <f>C17+C19</f>
        <v>75343.38</v>
      </c>
      <c r="D16" s="17">
        <f>D17+D19</f>
        <v>51253.979999999996</v>
      </c>
      <c r="E16" s="15">
        <f t="shared" si="0"/>
        <v>68.02718433922131</v>
      </c>
    </row>
    <row r="17" spans="1:5" s="18" customFormat="1" ht="108">
      <c r="A17" s="19" t="s">
        <v>70</v>
      </c>
      <c r="B17" s="20" t="s">
        <v>71</v>
      </c>
      <c r="C17" s="21">
        <f>C18</f>
        <v>22830</v>
      </c>
      <c r="D17" s="21">
        <f>D18</f>
        <v>13709.38</v>
      </c>
      <c r="E17" s="15">
        <f t="shared" si="0"/>
        <v>60.049846692947874</v>
      </c>
    </row>
    <row r="18" spans="1:5" s="18" customFormat="1" ht="108">
      <c r="A18" s="19" t="s">
        <v>136</v>
      </c>
      <c r="B18" s="20" t="s">
        <v>92</v>
      </c>
      <c r="C18" s="21">
        <v>22830</v>
      </c>
      <c r="D18" s="21">
        <v>13709.38</v>
      </c>
      <c r="E18" s="15">
        <f t="shared" si="0"/>
        <v>60.049846692947874</v>
      </c>
    </row>
    <row r="19" spans="1:5" ht="15">
      <c r="A19" s="19" t="s">
        <v>141</v>
      </c>
      <c r="B19" s="20" t="s">
        <v>10</v>
      </c>
      <c r="C19" s="21">
        <f>C20+C21+C22</f>
        <v>52513.380000000005</v>
      </c>
      <c r="D19" s="21">
        <f>D20+D21+D22</f>
        <v>37544.6</v>
      </c>
      <c r="E19" s="15">
        <f t="shared" si="0"/>
        <v>71.49530272094464</v>
      </c>
    </row>
    <row r="20" spans="1:5" ht="30.75">
      <c r="A20" s="19" t="s">
        <v>11</v>
      </c>
      <c r="B20" s="20" t="s">
        <v>93</v>
      </c>
      <c r="C20" s="21">
        <v>26012.52</v>
      </c>
      <c r="D20" s="21">
        <v>20026.24</v>
      </c>
      <c r="E20" s="15">
        <f t="shared" si="0"/>
        <v>76.98692783321263</v>
      </c>
    </row>
    <row r="21" spans="1:5" ht="30.75">
      <c r="A21" s="19" t="s">
        <v>11</v>
      </c>
      <c r="B21" s="20" t="s">
        <v>94</v>
      </c>
      <c r="C21" s="21">
        <v>24499.86</v>
      </c>
      <c r="D21" s="21">
        <v>16102.41</v>
      </c>
      <c r="E21" s="15">
        <f t="shared" si="0"/>
        <v>65.72449801753969</v>
      </c>
    </row>
    <row r="22" spans="1:5" ht="30.75">
      <c r="A22" s="19" t="s">
        <v>11</v>
      </c>
      <c r="B22" s="20" t="s">
        <v>95</v>
      </c>
      <c r="C22" s="21">
        <v>2001</v>
      </c>
      <c r="D22" s="21">
        <v>1415.95</v>
      </c>
      <c r="E22" s="15">
        <f t="shared" si="0"/>
        <v>70.76211894052975</v>
      </c>
    </row>
    <row r="23" spans="1:5" s="18" customFormat="1" ht="30">
      <c r="A23" s="16" t="s">
        <v>12</v>
      </c>
      <c r="B23" s="13" t="s">
        <v>13</v>
      </c>
      <c r="C23" s="17">
        <f>C24+C26+C28+C30+C34+C36+C38+C40+C42+C44+C46+C48+C50+C52+C54</f>
        <v>138863.88</v>
      </c>
      <c r="D23" s="17">
        <f>D24+D26+D28+D30+D34+D36+D38+D40+D42+D44+D46+D48+D50+D52+D54</f>
        <v>98357.86</v>
      </c>
      <c r="E23" s="15">
        <f t="shared" si="0"/>
        <v>70.8304132075238</v>
      </c>
    </row>
    <row r="24" spans="1:5" s="18" customFormat="1" ht="46.5">
      <c r="A24" s="38" t="s">
        <v>133</v>
      </c>
      <c r="B24" s="20" t="s">
        <v>131</v>
      </c>
      <c r="C24" s="27" t="s">
        <v>162</v>
      </c>
      <c r="D24" s="21">
        <f>D25</f>
        <v>990.8</v>
      </c>
      <c r="E24" s="15"/>
    </row>
    <row r="25" spans="1:5" s="18" customFormat="1" ht="46.5">
      <c r="A25" s="38" t="s">
        <v>134</v>
      </c>
      <c r="B25" s="20" t="s">
        <v>132</v>
      </c>
      <c r="C25" s="22" t="s">
        <v>162</v>
      </c>
      <c r="D25" s="21">
        <v>990.8</v>
      </c>
      <c r="E25" s="15"/>
    </row>
    <row r="26" spans="1:5" s="18" customFormat="1" ht="77.25">
      <c r="A26" s="24" t="s">
        <v>97</v>
      </c>
      <c r="B26" s="20" t="s">
        <v>98</v>
      </c>
      <c r="C26" s="21">
        <f>C27</f>
        <v>15.3</v>
      </c>
      <c r="D26" s="21">
        <f>D27</f>
        <v>15.3</v>
      </c>
      <c r="E26" s="15">
        <f t="shared" si="0"/>
        <v>100</v>
      </c>
    </row>
    <row r="27" spans="1:5" s="18" customFormat="1" ht="77.25">
      <c r="A27" s="24" t="s">
        <v>137</v>
      </c>
      <c r="B27" s="20" t="s">
        <v>99</v>
      </c>
      <c r="C27" s="21">
        <v>15.3</v>
      </c>
      <c r="D27" s="21">
        <v>15.3</v>
      </c>
      <c r="E27" s="15">
        <f t="shared" si="0"/>
        <v>100</v>
      </c>
    </row>
    <row r="28" spans="1:5" ht="46.5">
      <c r="A28" s="19" t="s">
        <v>140</v>
      </c>
      <c r="B28" s="20" t="s">
        <v>14</v>
      </c>
      <c r="C28" s="21">
        <f>C29</f>
        <v>1221.3</v>
      </c>
      <c r="D28" s="21">
        <f>D29</f>
        <v>915.98</v>
      </c>
      <c r="E28" s="15">
        <f t="shared" si="0"/>
        <v>75.00040939981987</v>
      </c>
    </row>
    <row r="29" spans="1:5" ht="61.5">
      <c r="A29" s="19" t="s">
        <v>15</v>
      </c>
      <c r="B29" s="20" t="s">
        <v>96</v>
      </c>
      <c r="C29" s="21">
        <v>1221.3</v>
      </c>
      <c r="D29" s="21">
        <v>915.98</v>
      </c>
      <c r="E29" s="15">
        <f t="shared" si="0"/>
        <v>75.00040939981987</v>
      </c>
    </row>
    <row r="30" spans="1:5" ht="46.5">
      <c r="A30" s="19" t="s">
        <v>16</v>
      </c>
      <c r="B30" s="20" t="s">
        <v>17</v>
      </c>
      <c r="C30" s="21">
        <f>C31+C32+C33</f>
        <v>19337.6</v>
      </c>
      <c r="D30" s="21">
        <f>D31+D32+D33</f>
        <v>12986.61</v>
      </c>
      <c r="E30" s="15">
        <f t="shared" si="0"/>
        <v>67.157299768327</v>
      </c>
    </row>
    <row r="31" spans="1:5" ht="46.5">
      <c r="A31" s="19" t="s">
        <v>18</v>
      </c>
      <c r="B31" s="20" t="s">
        <v>100</v>
      </c>
      <c r="C31" s="21">
        <v>9141</v>
      </c>
      <c r="D31" s="21">
        <v>7395.18</v>
      </c>
      <c r="E31" s="15">
        <f t="shared" si="0"/>
        <v>80.90121430915656</v>
      </c>
    </row>
    <row r="32" spans="1:5" ht="46.5">
      <c r="A32" s="19" t="s">
        <v>18</v>
      </c>
      <c r="B32" s="20" t="s">
        <v>101</v>
      </c>
      <c r="C32" s="21">
        <v>2337</v>
      </c>
      <c r="D32" s="21">
        <v>1752.75</v>
      </c>
      <c r="E32" s="15">
        <f t="shared" si="0"/>
        <v>75</v>
      </c>
    </row>
    <row r="33" spans="1:5" ht="46.5">
      <c r="A33" s="19" t="s">
        <v>18</v>
      </c>
      <c r="B33" s="20" t="s">
        <v>102</v>
      </c>
      <c r="C33" s="21">
        <v>7859.6</v>
      </c>
      <c r="D33" s="21">
        <v>3838.68</v>
      </c>
      <c r="E33" s="15">
        <f t="shared" si="0"/>
        <v>48.84065346836989</v>
      </c>
    </row>
    <row r="34" spans="1:5" ht="77.25">
      <c r="A34" s="25" t="s">
        <v>139</v>
      </c>
      <c r="B34" s="20" t="s">
        <v>115</v>
      </c>
      <c r="C34" s="21">
        <f>C35</f>
        <v>3682</v>
      </c>
      <c r="D34" s="21">
        <f>D35</f>
        <v>3187.66</v>
      </c>
      <c r="E34" s="15">
        <f t="shared" si="0"/>
        <v>86.574144486692</v>
      </c>
    </row>
    <row r="35" spans="1:5" ht="61.5">
      <c r="A35" s="25" t="s">
        <v>111</v>
      </c>
      <c r="B35" s="20" t="s">
        <v>109</v>
      </c>
      <c r="C35" s="21">
        <v>3682</v>
      </c>
      <c r="D35" s="21">
        <v>3187.66</v>
      </c>
      <c r="E35" s="15">
        <f t="shared" si="0"/>
        <v>86.574144486692</v>
      </c>
    </row>
    <row r="36" spans="1:5" ht="93">
      <c r="A36" s="25" t="s">
        <v>112</v>
      </c>
      <c r="B36" s="20" t="s">
        <v>114</v>
      </c>
      <c r="C36" s="21">
        <f>C37</f>
        <v>1249.7</v>
      </c>
      <c r="D36" s="21">
        <f>D37</f>
        <v>944.2</v>
      </c>
      <c r="E36" s="15">
        <f t="shared" si="0"/>
        <v>75.55413299191807</v>
      </c>
    </row>
    <row r="37" spans="1:5" ht="108">
      <c r="A37" s="25" t="s">
        <v>113</v>
      </c>
      <c r="B37" s="20" t="s">
        <v>110</v>
      </c>
      <c r="C37" s="21">
        <v>1249.7</v>
      </c>
      <c r="D37" s="21">
        <v>944.2</v>
      </c>
      <c r="E37" s="15">
        <f t="shared" si="0"/>
        <v>75.55413299191807</v>
      </c>
    </row>
    <row r="38" spans="1:5" ht="77.25">
      <c r="A38" s="19" t="s">
        <v>19</v>
      </c>
      <c r="B38" s="20" t="s">
        <v>20</v>
      </c>
      <c r="C38" s="21">
        <f>C39</f>
        <v>1288.7</v>
      </c>
      <c r="D38" s="21">
        <f>D39</f>
        <v>879.91</v>
      </c>
      <c r="E38" s="15">
        <f t="shared" si="0"/>
        <v>68.27888569876619</v>
      </c>
    </row>
    <row r="39" spans="1:5" ht="77.25">
      <c r="A39" s="19" t="s">
        <v>21</v>
      </c>
      <c r="B39" s="20" t="s">
        <v>124</v>
      </c>
      <c r="C39" s="21">
        <v>1288.7</v>
      </c>
      <c r="D39" s="21">
        <v>879.91</v>
      </c>
      <c r="E39" s="15">
        <f t="shared" si="0"/>
        <v>68.27888569876619</v>
      </c>
    </row>
    <row r="40" spans="1:5" ht="93">
      <c r="A40" s="19" t="s">
        <v>22</v>
      </c>
      <c r="B40" s="20" t="s">
        <v>23</v>
      </c>
      <c r="C40" s="21">
        <f>C41</f>
        <v>3105.1</v>
      </c>
      <c r="D40" s="21">
        <v>3105.1</v>
      </c>
      <c r="E40" s="15">
        <f t="shared" si="0"/>
        <v>100</v>
      </c>
    </row>
    <row r="41" spans="1:5" ht="93">
      <c r="A41" s="19" t="s">
        <v>24</v>
      </c>
      <c r="B41" s="20" t="s">
        <v>123</v>
      </c>
      <c r="C41" s="21">
        <v>3105.1</v>
      </c>
      <c r="D41" s="21">
        <v>2379.1</v>
      </c>
      <c r="E41" s="15">
        <f t="shared" si="0"/>
        <v>76.6191104956362</v>
      </c>
    </row>
    <row r="42" spans="1:5" ht="77.25" hidden="1">
      <c r="A42" s="19" t="s">
        <v>97</v>
      </c>
      <c r="B42" s="20" t="s">
        <v>25</v>
      </c>
      <c r="C42" s="21">
        <f>C43</f>
        <v>0</v>
      </c>
      <c r="D42" s="21">
        <f>D43</f>
        <v>0</v>
      </c>
      <c r="E42" s="15" t="e">
        <f t="shared" si="0"/>
        <v>#DIV/0!</v>
      </c>
    </row>
    <row r="43" spans="1:5" ht="77.25" hidden="1">
      <c r="A43" s="19" t="s">
        <v>26</v>
      </c>
      <c r="B43" s="20" t="s">
        <v>121</v>
      </c>
      <c r="C43" s="21">
        <v>0</v>
      </c>
      <c r="D43" s="21">
        <v>0</v>
      </c>
      <c r="E43" s="15" t="e">
        <f t="shared" si="0"/>
        <v>#DIV/0!</v>
      </c>
    </row>
    <row r="44" spans="1:5" ht="93">
      <c r="A44" s="19" t="s">
        <v>138</v>
      </c>
      <c r="B44" s="20" t="s">
        <v>27</v>
      </c>
      <c r="C44" s="21">
        <f>C45</f>
        <v>103.58</v>
      </c>
      <c r="D44" s="21">
        <f>D45</f>
        <v>103.58</v>
      </c>
      <c r="E44" s="15">
        <f t="shared" si="0"/>
        <v>100</v>
      </c>
    </row>
    <row r="45" spans="1:5" ht="93">
      <c r="A45" s="19" t="s">
        <v>28</v>
      </c>
      <c r="B45" s="20" t="s">
        <v>122</v>
      </c>
      <c r="C45" s="21">
        <v>103.58</v>
      </c>
      <c r="D45" s="21">
        <v>103.58</v>
      </c>
      <c r="E45" s="15">
        <f t="shared" si="0"/>
        <v>100</v>
      </c>
    </row>
    <row r="46" spans="1:5" ht="69" customHeight="1" hidden="1">
      <c r="A46" s="19" t="s">
        <v>146</v>
      </c>
      <c r="B46" s="20" t="s">
        <v>29</v>
      </c>
      <c r="C46" s="21">
        <f>C47</f>
        <v>0</v>
      </c>
      <c r="D46" s="21">
        <f>D47</f>
        <v>0</v>
      </c>
      <c r="E46" s="15" t="e">
        <f t="shared" si="0"/>
        <v>#DIV/0!</v>
      </c>
    </row>
    <row r="47" spans="1:5" ht="61.5" hidden="1">
      <c r="A47" s="19" t="s">
        <v>30</v>
      </c>
      <c r="B47" s="20" t="s">
        <v>31</v>
      </c>
      <c r="C47" s="21">
        <v>0</v>
      </c>
      <c r="D47" s="21"/>
      <c r="E47" s="15" t="e">
        <f t="shared" si="0"/>
        <v>#DIV/0!</v>
      </c>
    </row>
    <row r="48" spans="1:5" ht="77.25">
      <c r="A48" s="19" t="s">
        <v>145</v>
      </c>
      <c r="B48" s="20" t="s">
        <v>32</v>
      </c>
      <c r="C48" s="21">
        <f>C49</f>
        <v>391</v>
      </c>
      <c r="D48" s="21">
        <f>D49</f>
        <v>260.63</v>
      </c>
      <c r="E48" s="15">
        <f t="shared" si="0"/>
        <v>66.65728900255755</v>
      </c>
    </row>
    <row r="49" spans="1:5" ht="77.25">
      <c r="A49" s="19" t="s">
        <v>33</v>
      </c>
      <c r="B49" s="20" t="s">
        <v>125</v>
      </c>
      <c r="C49" s="21">
        <v>391</v>
      </c>
      <c r="D49" s="21">
        <v>260.63</v>
      </c>
      <c r="E49" s="15">
        <f t="shared" si="0"/>
        <v>66.65728900255755</v>
      </c>
    </row>
    <row r="50" spans="1:5" ht="77.25">
      <c r="A50" s="19" t="s">
        <v>72</v>
      </c>
      <c r="B50" s="20" t="s">
        <v>75</v>
      </c>
      <c r="C50" s="21">
        <f>C51</f>
        <v>12436</v>
      </c>
      <c r="D50" s="21" t="str">
        <f>D51</f>
        <v>1961,56</v>
      </c>
      <c r="E50" s="15">
        <f t="shared" si="0"/>
        <v>15.773238983596011</v>
      </c>
    </row>
    <row r="51" spans="1:5" ht="93">
      <c r="A51" s="19" t="s">
        <v>135</v>
      </c>
      <c r="B51" s="20" t="s">
        <v>103</v>
      </c>
      <c r="C51" s="21">
        <v>12436</v>
      </c>
      <c r="D51" s="22" t="s">
        <v>156</v>
      </c>
      <c r="E51" s="15">
        <f t="shared" si="0"/>
        <v>15.773238983596011</v>
      </c>
    </row>
    <row r="52" spans="1:5" ht="46.5">
      <c r="A52" s="37" t="s">
        <v>147</v>
      </c>
      <c r="B52" s="20" t="s">
        <v>149</v>
      </c>
      <c r="C52" s="21">
        <f>C53</f>
        <v>1311.2</v>
      </c>
      <c r="D52" s="21" t="str">
        <f>D53</f>
        <v>61,41</v>
      </c>
      <c r="E52" s="15">
        <f t="shared" si="0"/>
        <v>4.683496034167175</v>
      </c>
    </row>
    <row r="53" spans="1:5" ht="46.5">
      <c r="A53" s="37" t="s">
        <v>148</v>
      </c>
      <c r="B53" s="20" t="s">
        <v>150</v>
      </c>
      <c r="C53" s="21">
        <v>1311.2</v>
      </c>
      <c r="D53" s="22" t="s">
        <v>157</v>
      </c>
      <c r="E53" s="15">
        <f t="shared" si="0"/>
        <v>4.683496034167175</v>
      </c>
    </row>
    <row r="54" spans="1:5" ht="15">
      <c r="A54" s="19" t="s">
        <v>73</v>
      </c>
      <c r="B54" s="20" t="s">
        <v>76</v>
      </c>
      <c r="C54" s="21">
        <f>C55+C56</f>
        <v>94722.4</v>
      </c>
      <c r="D54" s="21">
        <f>D55+D56</f>
        <v>72945.12</v>
      </c>
      <c r="E54" s="15">
        <f t="shared" si="0"/>
        <v>77.00936631673184</v>
      </c>
    </row>
    <row r="55" spans="1:5" ht="30.75">
      <c r="A55" s="19" t="s">
        <v>74</v>
      </c>
      <c r="B55" s="20" t="s">
        <v>108</v>
      </c>
      <c r="C55" s="21">
        <v>79128.4</v>
      </c>
      <c r="D55" s="21">
        <v>56807.12</v>
      </c>
      <c r="E55" s="15">
        <f t="shared" si="0"/>
        <v>71.79106363833972</v>
      </c>
    </row>
    <row r="56" spans="1:5" ht="30.75">
      <c r="A56" s="19" t="s">
        <v>74</v>
      </c>
      <c r="B56" s="20" t="s">
        <v>126</v>
      </c>
      <c r="C56" s="21">
        <v>15594</v>
      </c>
      <c r="D56" s="22" t="s">
        <v>158</v>
      </c>
      <c r="E56" s="15">
        <f t="shared" si="0"/>
        <v>103.48852122611261</v>
      </c>
    </row>
    <row r="57" spans="1:5" s="18" customFormat="1" ht="15">
      <c r="A57" s="16" t="s">
        <v>34</v>
      </c>
      <c r="B57" s="13" t="s">
        <v>35</v>
      </c>
      <c r="C57" s="17">
        <f>C58+C60+C62+C64+C66</f>
        <v>772.14</v>
      </c>
      <c r="D57" s="17">
        <f>D58+D60+D62+D64+D66</f>
        <v>755.8</v>
      </c>
      <c r="E57" s="15">
        <f t="shared" si="0"/>
        <v>97.88380345533193</v>
      </c>
    </row>
    <row r="58" spans="1:5" ht="77.25">
      <c r="A58" s="19" t="s">
        <v>83</v>
      </c>
      <c r="B58" s="20" t="s">
        <v>36</v>
      </c>
      <c r="C58" s="21">
        <f>C59</f>
        <v>12.83</v>
      </c>
      <c r="D58" s="21">
        <f>D59</f>
        <v>0.79</v>
      </c>
      <c r="E58" s="15">
        <f t="shared" si="0"/>
        <v>6.157443491816057</v>
      </c>
    </row>
    <row r="59" spans="1:5" ht="77.25">
      <c r="A59" s="19" t="s">
        <v>37</v>
      </c>
      <c r="B59" s="20" t="s">
        <v>104</v>
      </c>
      <c r="C59" s="21">
        <v>12.83</v>
      </c>
      <c r="D59" s="21">
        <v>0.79</v>
      </c>
      <c r="E59" s="15">
        <f t="shared" si="0"/>
        <v>6.157443491816057</v>
      </c>
    </row>
    <row r="60" spans="1:5" ht="77.25">
      <c r="A60" s="19" t="s">
        <v>38</v>
      </c>
      <c r="B60" s="20" t="s">
        <v>39</v>
      </c>
      <c r="C60" s="21">
        <f>C61</f>
        <v>4.3</v>
      </c>
      <c r="D60" s="22" t="s">
        <v>162</v>
      </c>
      <c r="E60" s="15">
        <f t="shared" si="0"/>
        <v>0</v>
      </c>
    </row>
    <row r="61" spans="1:5" ht="61.5">
      <c r="A61" s="19" t="s">
        <v>40</v>
      </c>
      <c r="B61" s="20" t="s">
        <v>105</v>
      </c>
      <c r="C61" s="21">
        <v>4.3</v>
      </c>
      <c r="D61" s="22" t="s">
        <v>162</v>
      </c>
      <c r="E61" s="15">
        <f t="shared" si="0"/>
        <v>0</v>
      </c>
    </row>
    <row r="62" spans="1:5" ht="61.5">
      <c r="A62" s="19" t="s">
        <v>84</v>
      </c>
      <c r="B62" s="20" t="s">
        <v>89</v>
      </c>
      <c r="C62" s="21">
        <f>C63</f>
        <v>200</v>
      </c>
      <c r="D62" s="21" t="str">
        <f>D63</f>
        <v>200</v>
      </c>
      <c r="E62" s="15">
        <f t="shared" si="0"/>
        <v>100</v>
      </c>
    </row>
    <row r="63" spans="1:5" ht="77.25">
      <c r="A63" s="19" t="s">
        <v>85</v>
      </c>
      <c r="B63" s="20" t="s">
        <v>118</v>
      </c>
      <c r="C63" s="21">
        <v>200</v>
      </c>
      <c r="D63" s="22" t="s">
        <v>160</v>
      </c>
      <c r="E63" s="15">
        <f t="shared" si="0"/>
        <v>100</v>
      </c>
    </row>
    <row r="64" spans="1:5" ht="77.25">
      <c r="A64" s="19" t="s">
        <v>86</v>
      </c>
      <c r="B64" s="20" t="s">
        <v>88</v>
      </c>
      <c r="C64" s="21">
        <f>C65</f>
        <v>100</v>
      </c>
      <c r="D64" s="21" t="str">
        <f>D65</f>
        <v>100</v>
      </c>
      <c r="E64" s="15">
        <f t="shared" si="0"/>
        <v>100</v>
      </c>
    </row>
    <row r="65" spans="1:5" ht="77.25">
      <c r="A65" s="19" t="s">
        <v>87</v>
      </c>
      <c r="B65" s="20" t="s">
        <v>119</v>
      </c>
      <c r="C65" s="21">
        <v>100</v>
      </c>
      <c r="D65" s="22" t="s">
        <v>159</v>
      </c>
      <c r="E65" s="15">
        <f t="shared" si="0"/>
        <v>100</v>
      </c>
    </row>
    <row r="66" spans="1:5" ht="30.75">
      <c r="A66" s="19" t="s">
        <v>41</v>
      </c>
      <c r="B66" s="20" t="s">
        <v>42</v>
      </c>
      <c r="C66" s="21">
        <f>C68+C67</f>
        <v>455.01</v>
      </c>
      <c r="D66" s="21">
        <f>D68+D67</f>
        <v>455.01</v>
      </c>
      <c r="E66" s="15">
        <f t="shared" si="0"/>
        <v>100</v>
      </c>
    </row>
    <row r="67" spans="1:5" ht="30.75" hidden="1">
      <c r="A67" s="19" t="s">
        <v>43</v>
      </c>
      <c r="B67" s="20" t="s">
        <v>120</v>
      </c>
      <c r="C67" s="21"/>
      <c r="D67" s="21">
        <v>0</v>
      </c>
      <c r="E67" s="15" t="e">
        <f t="shared" si="0"/>
        <v>#DIV/0!</v>
      </c>
    </row>
    <row r="68" spans="1:5" ht="30.75">
      <c r="A68" s="19" t="s">
        <v>43</v>
      </c>
      <c r="B68" s="20" t="s">
        <v>116</v>
      </c>
      <c r="C68" s="21">
        <v>455.01</v>
      </c>
      <c r="D68" s="22" t="s">
        <v>161</v>
      </c>
      <c r="E68" s="15">
        <f t="shared" si="0"/>
        <v>100</v>
      </c>
    </row>
    <row r="69" spans="1:5" ht="45">
      <c r="A69" s="26" t="s">
        <v>65</v>
      </c>
      <c r="B69" s="27" t="s">
        <v>62</v>
      </c>
      <c r="C69" s="17" t="str">
        <f>C70</f>
        <v>0,0</v>
      </c>
      <c r="D69" s="17">
        <f>D70</f>
        <v>10.91</v>
      </c>
      <c r="E69" s="15"/>
    </row>
    <row r="70" spans="1:5" ht="46.5">
      <c r="A70" s="23" t="s">
        <v>66</v>
      </c>
      <c r="B70" s="20" t="s">
        <v>63</v>
      </c>
      <c r="C70" s="21" t="str">
        <f>C71</f>
        <v>0,0</v>
      </c>
      <c r="D70" s="21">
        <f>D71</f>
        <v>10.91</v>
      </c>
      <c r="E70" s="15"/>
    </row>
    <row r="71" spans="1:5" ht="46.5">
      <c r="A71" s="23" t="s">
        <v>67</v>
      </c>
      <c r="B71" s="28" t="s">
        <v>151</v>
      </c>
      <c r="C71" s="22" t="s">
        <v>152</v>
      </c>
      <c r="D71" s="21">
        <v>10.91</v>
      </c>
      <c r="E71" s="15"/>
    </row>
    <row r="72" spans="1:5" s="18" customFormat="1" ht="30">
      <c r="A72" s="16" t="s">
        <v>64</v>
      </c>
      <c r="B72" s="13" t="s">
        <v>44</v>
      </c>
      <c r="C72" s="17">
        <f>C73</f>
        <v>283.6</v>
      </c>
      <c r="D72" s="17">
        <f>D73</f>
        <v>297.24</v>
      </c>
      <c r="E72" s="15">
        <f aca="true" t="shared" si="1" ref="E72:E83">D72/C72*100</f>
        <v>104.80959097320168</v>
      </c>
    </row>
    <row r="73" spans="1:5" ht="30.75">
      <c r="A73" s="19" t="s">
        <v>45</v>
      </c>
      <c r="B73" s="20" t="s">
        <v>46</v>
      </c>
      <c r="C73" s="21">
        <f>C74+C75</f>
        <v>283.6</v>
      </c>
      <c r="D73" s="21">
        <f>D74+D75</f>
        <v>297.24</v>
      </c>
      <c r="E73" s="15">
        <f t="shared" si="1"/>
        <v>104.80959097320168</v>
      </c>
    </row>
    <row r="74" spans="1:5" ht="93">
      <c r="A74" s="25" t="s">
        <v>68</v>
      </c>
      <c r="B74" s="20" t="s">
        <v>117</v>
      </c>
      <c r="C74" s="21">
        <v>283.6</v>
      </c>
      <c r="D74" s="21">
        <v>297.24</v>
      </c>
      <c r="E74" s="15">
        <f t="shared" si="1"/>
        <v>104.80959097320168</v>
      </c>
    </row>
    <row r="75" spans="1:5" ht="30.75" hidden="1">
      <c r="A75" s="19" t="s">
        <v>69</v>
      </c>
      <c r="B75" s="20" t="s">
        <v>106</v>
      </c>
      <c r="C75" s="21"/>
      <c r="D75" s="21">
        <v>0</v>
      </c>
      <c r="E75" s="15" t="e">
        <f t="shared" si="1"/>
        <v>#DIV/0!</v>
      </c>
    </row>
    <row r="76" spans="1:5" s="18" customFormat="1" ht="135">
      <c r="A76" s="16" t="s">
        <v>47</v>
      </c>
      <c r="B76" s="13" t="s">
        <v>48</v>
      </c>
      <c r="C76" s="17">
        <f>C77</f>
        <v>30.33</v>
      </c>
      <c r="D76" s="17">
        <f>D77</f>
        <v>30.339999999999996</v>
      </c>
      <c r="E76" s="15">
        <f t="shared" si="1"/>
        <v>100.03297065611605</v>
      </c>
    </row>
    <row r="77" spans="1:5" ht="93">
      <c r="A77" s="19" t="s">
        <v>143</v>
      </c>
      <c r="B77" s="20" t="s">
        <v>49</v>
      </c>
      <c r="C77" s="21">
        <f>C78</f>
        <v>30.33</v>
      </c>
      <c r="D77" s="21">
        <f>D78</f>
        <v>30.339999999999996</v>
      </c>
      <c r="E77" s="15">
        <f t="shared" si="1"/>
        <v>100.03297065611605</v>
      </c>
    </row>
    <row r="78" spans="1:5" ht="61.5">
      <c r="A78" s="19" t="s">
        <v>144</v>
      </c>
      <c r="B78" s="20" t="s">
        <v>127</v>
      </c>
      <c r="C78" s="21">
        <f>C79+C80</f>
        <v>30.33</v>
      </c>
      <c r="D78" s="21">
        <f>D79+D80</f>
        <v>30.339999999999996</v>
      </c>
      <c r="E78" s="15">
        <f t="shared" si="1"/>
        <v>100.03297065611605</v>
      </c>
    </row>
    <row r="79" spans="1:5" ht="61.5">
      <c r="A79" s="19" t="s">
        <v>50</v>
      </c>
      <c r="B79" s="20" t="s">
        <v>128</v>
      </c>
      <c r="C79" s="21">
        <v>6.09</v>
      </c>
      <c r="D79" s="21">
        <v>6.1</v>
      </c>
      <c r="E79" s="15">
        <f t="shared" si="1"/>
        <v>100.16420361247947</v>
      </c>
    </row>
    <row r="80" spans="1:5" ht="61.5">
      <c r="A80" s="19" t="s">
        <v>50</v>
      </c>
      <c r="B80" s="20" t="s">
        <v>107</v>
      </c>
      <c r="C80" s="21">
        <v>24.24</v>
      </c>
      <c r="D80" s="21">
        <v>24.24</v>
      </c>
      <c r="E80" s="15">
        <f t="shared" si="1"/>
        <v>100</v>
      </c>
    </row>
    <row r="81" spans="1:5" s="18" customFormat="1" ht="60">
      <c r="A81" s="16" t="s">
        <v>51</v>
      </c>
      <c r="B81" s="13" t="s">
        <v>52</v>
      </c>
      <c r="C81" s="17">
        <f>C82+C83</f>
        <v>-10.21</v>
      </c>
      <c r="D81" s="17">
        <f>D82+D83</f>
        <v>-10.21</v>
      </c>
      <c r="E81" s="15">
        <f t="shared" si="1"/>
        <v>100</v>
      </c>
    </row>
    <row r="82" spans="1:5" s="18" customFormat="1" ht="61.5">
      <c r="A82" s="29" t="s">
        <v>53</v>
      </c>
      <c r="B82" s="30" t="s">
        <v>129</v>
      </c>
      <c r="C82" s="31">
        <v>-6.09</v>
      </c>
      <c r="D82" s="31">
        <v>-6.09</v>
      </c>
      <c r="E82" s="15">
        <f t="shared" si="1"/>
        <v>100</v>
      </c>
    </row>
    <row r="83" spans="1:5" ht="61.5">
      <c r="A83" s="29" t="s">
        <v>53</v>
      </c>
      <c r="B83" s="30" t="s">
        <v>130</v>
      </c>
      <c r="C83" s="31">
        <v>-4.12</v>
      </c>
      <c r="D83" s="31">
        <v>-4.12</v>
      </c>
      <c r="E83" s="15">
        <f t="shared" si="1"/>
        <v>100</v>
      </c>
    </row>
    <row r="84" spans="1:5" s="18" customFormat="1" ht="15">
      <c r="A84" s="32" t="s">
        <v>58</v>
      </c>
      <c r="B84" s="33"/>
      <c r="C84" s="34">
        <f>C8+C9</f>
        <v>331569.47</v>
      </c>
      <c r="D84" s="34">
        <f>D8+D9</f>
        <v>246241.63</v>
      </c>
      <c r="E84" s="15">
        <f aca="true" t="shared" si="2" ref="E45:E84">D84/C84*100</f>
        <v>74.2654714259428</v>
      </c>
    </row>
  </sheetData>
  <sheetProtection/>
  <mergeCells count="5">
    <mergeCell ref="A5:E5"/>
    <mergeCell ref="C1:E1"/>
    <mergeCell ref="C2:E2"/>
    <mergeCell ref="C3:E3"/>
    <mergeCell ref="C4:E4"/>
  </mergeCells>
  <printOptions/>
  <pageMargins left="0.984251968503937" right="0.1968503937007874" top="0.1968503937007874" bottom="0.1968503937007874" header="0" footer="0"/>
  <pageSetup fitToHeight="5" fitToWidth="1" horizontalDpi="600" verticalDpi="600" orientation="portrait" pageOrder="overThenDown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2016-10-12T07:24:36Z</cp:lastPrinted>
  <dcterms:created xsi:type="dcterms:W3CDTF">1999-06-18T11:49:53Z</dcterms:created>
  <dcterms:modified xsi:type="dcterms:W3CDTF">2016-10-12T07:24:51Z</dcterms:modified>
  <cp:category/>
  <cp:version/>
  <cp:contentType/>
  <cp:contentStatus/>
</cp:coreProperties>
</file>